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fc\Documents\Финансовое управление\по открытости бюджета 4кв\2020г\"/>
    </mc:Choice>
  </mc:AlternateContent>
  <bookViews>
    <workbookView xWindow="0" yWindow="0" windowWidth="15450" windowHeight="9210"/>
  </bookViews>
  <sheets>
    <sheet name="Лист1" sheetId="1" r:id="rId1"/>
  </sheets>
  <definedNames>
    <definedName name="OLE_LINK11" localSheetId="0">Лист1!$A$10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K13" i="1"/>
  <c r="H13" i="1"/>
  <c r="E13" i="1"/>
  <c r="I12" i="1"/>
  <c r="G11" i="1"/>
  <c r="J11" i="1"/>
  <c r="F11" i="1"/>
  <c r="I11" i="1"/>
  <c r="M11" i="1"/>
  <c r="M12" i="1"/>
  <c r="L12" i="1"/>
  <c r="L11" i="1"/>
  <c r="L10" i="1"/>
  <c r="J12" i="1"/>
  <c r="J10" i="1"/>
  <c r="I10" i="1"/>
  <c r="G12" i="1"/>
  <c r="G10" i="1"/>
  <c r="F10" i="1"/>
  <c r="M7" i="1"/>
  <c r="G7" i="1"/>
  <c r="J7" i="1"/>
  <c r="C13" i="1" l="1"/>
  <c r="L6" i="1"/>
  <c r="M6" i="1"/>
  <c r="L7" i="1"/>
  <c r="L8" i="1"/>
  <c r="M8" i="1"/>
  <c r="L9" i="1"/>
  <c r="M9" i="1"/>
  <c r="M10" i="1"/>
  <c r="M5" i="1"/>
  <c r="L5" i="1"/>
  <c r="I6" i="1"/>
  <c r="J6" i="1"/>
  <c r="I7" i="1"/>
  <c r="I8" i="1"/>
  <c r="J8" i="1"/>
  <c r="I9" i="1"/>
  <c r="J9" i="1"/>
  <c r="J5" i="1"/>
  <c r="I5" i="1"/>
  <c r="G6" i="1"/>
  <c r="F6" i="1"/>
  <c r="F7" i="1"/>
  <c r="F8" i="1"/>
  <c r="G8" i="1"/>
  <c r="F9" i="1"/>
  <c r="G9" i="1"/>
  <c r="G5" i="1"/>
  <c r="F5" i="1"/>
  <c r="L13" i="1"/>
  <c r="D13" i="1"/>
  <c r="G13" i="1" s="1"/>
  <c r="M13" i="1" l="1"/>
  <c r="F13" i="1"/>
  <c r="J13" i="1" l="1"/>
  <c r="I13" i="1"/>
</calcChain>
</file>

<file path=xl/sharedStrings.xml><?xml version="1.0" encoding="utf-8"?>
<sst xmlns="http://schemas.openxmlformats.org/spreadsheetml/2006/main" count="38" uniqueCount="38">
  <si>
    <t>Наименование</t>
  </si>
  <si>
    <t>Код целевой статьи расходов областного бюджета</t>
  </si>
  <si>
    <t>6=5/3</t>
  </si>
  <si>
    <t>7=5/4</t>
  </si>
  <si>
    <t>9=8/3</t>
  </si>
  <si>
    <t>10=8/4</t>
  </si>
  <si>
    <t>12=11/3</t>
  </si>
  <si>
    <t>13=11/4</t>
  </si>
  <si>
    <t>0100000000</t>
  </si>
  <si>
    <t>0200000000</t>
  </si>
  <si>
    <t>0300000000</t>
  </si>
  <si>
    <t>0400000000</t>
  </si>
  <si>
    <t>0500000000</t>
  </si>
  <si>
    <t>0600000000</t>
  </si>
  <si>
    <t>Всего расходов в рамках муниципальных программ</t>
  </si>
  <si>
    <t xml:space="preserve"> руб.</t>
  </si>
  <si>
    <t>Программа « Развитие дорожного хозяйства Батмановского сельского поселения »</t>
  </si>
  <si>
    <t>Программа «Жилищно-коммунальное хозяйство Батмановского сельского поселения»</t>
  </si>
  <si>
    <t>Программа «Развитие местного самоуправления Батмановского сельского поселения»</t>
  </si>
  <si>
    <r>
      <t>Программа «Управление,распоряжение имуществом и земельными ресурсами</t>
    </r>
    <r>
      <rPr>
        <sz val="11"/>
        <color rgb="FF000000"/>
        <rFont val="Times New Roman"/>
        <family val="1"/>
        <charset val="204"/>
      </rPr>
      <t xml:space="preserve"> Батмановского</t>
    </r>
    <r>
      <rPr>
        <sz val="11"/>
        <color theme="1"/>
        <rFont val="Times New Roman"/>
        <family val="1"/>
        <charset val="204"/>
      </rPr>
      <t xml:space="preserve"> сельского поселения»</t>
    </r>
  </si>
  <si>
    <t>Программа «Развитие культурной среды в Батмановском сельском поселении »</t>
  </si>
  <si>
    <t>Программа "Энергосбережение в Батмановском сельском поселении"</t>
  </si>
  <si>
    <t>0700000000</t>
  </si>
  <si>
    <t>Программа «Обеспечение безопасности жителей  Батмановского сельского поселения»</t>
  </si>
  <si>
    <t>Проект 
на 2021 год</t>
  </si>
  <si>
    <t>Проект 
на 2022 год</t>
  </si>
  <si>
    <t>Исполнено за 2019 год</t>
  </si>
  <si>
    <t>Ожидаемое исполнение за 2020год</t>
  </si>
  <si>
    <t xml:space="preserve">2021 год 
к ожидаемому исполнению 
за 2020 год </t>
  </si>
  <si>
    <t xml:space="preserve">2022 год 
к исполнению 
за 2019 год </t>
  </si>
  <si>
    <t xml:space="preserve">2022год 
к ожидаемому исполнению 
за 2021 год </t>
  </si>
  <si>
    <t>Проект 
на 2023 год</t>
  </si>
  <si>
    <t xml:space="preserve">2023 год 
к исполнению 
за 2019 год </t>
  </si>
  <si>
    <t xml:space="preserve">2023 год 
к ожидаемому исполнению 
за 2020 год </t>
  </si>
  <si>
    <t>Расходы бюджета Батмановского сельского поселения Кинешемского муниципального района на реализацию муниципальных программ на 2021 год и на плановый период 2022 и 2023 годов в сравнении с исполнением за 2019 год и ожидаемым исполнением за 2020 год</t>
  </si>
  <si>
    <t xml:space="preserve">2021 год 
к исполнению 
за 2019год </t>
  </si>
  <si>
    <t>Программа "Поддержка и развитие малого и среднего предпринимательства в Батмановском сельском поселении"</t>
  </si>
  <si>
    <t>0800000000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</si>
</sst>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2">
      <alignment vertical="top" wrapText="1"/>
    </xf>
    <xf numFmtId="49" fontId="3" fillId="0" borderId="2">
      <alignment horizontal="center" vertical="top" shrinkToFit="1"/>
    </xf>
  </cellStyleXfs>
  <cellXfs count="37"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0" fillId="2" borderId="3" xfId="3" applyFont="1" applyFill="1" applyBorder="1" applyAlignment="1" applyProtection="1">
      <alignment horizontal="center" vertical="center" shrinkToFit="1"/>
    </xf>
    <xf numFmtId="43" fontId="11" fillId="0" borderId="1" xfId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6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vertical="center"/>
    </xf>
    <xf numFmtId="0" fontId="5" fillId="2" borderId="0" xfId="0" applyFont="1" applyFill="1"/>
    <xf numFmtId="43" fontId="12" fillId="0" borderId="1" xfId="1" applyFont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49" fontId="10" fillId="2" borderId="5" xfId="3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2" borderId="7" xfId="2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2" borderId="6" xfId="2" applyNumberFormat="1" applyFont="1" applyFill="1" applyBorder="1" applyAlignment="1" applyProtection="1">
      <alignment horizontal="left" vertical="center" wrapText="1"/>
    </xf>
    <xf numFmtId="0" fontId="9" fillId="2" borderId="4" xfId="2" applyNumberFormat="1" applyFont="1" applyFill="1" applyBorder="1" applyAlignment="1" applyProtection="1">
      <alignment horizontal="left" vertical="center" wrapText="1"/>
    </xf>
    <xf numFmtId="164" fontId="11" fillId="0" borderId="1" xfId="1" applyNumberFormat="1" applyFont="1" applyBorder="1" applyAlignment="1">
      <alignment vertical="center"/>
    </xf>
  </cellXfs>
  <cellStyles count="4">
    <cellStyle name="xl39" xfId="2"/>
    <cellStyle name="xl41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B1" zoomScale="80" zoomScaleNormal="80" workbookViewId="0">
      <selection activeCell="F15" sqref="F15"/>
    </sheetView>
  </sheetViews>
  <sheetFormatPr defaultColWidth="9.140625" defaultRowHeight="15" x14ac:dyDescent="0.25"/>
  <cols>
    <col min="1" max="1" width="44.42578125" style="20" customWidth="1"/>
    <col min="2" max="2" width="18.5703125" style="1" customWidth="1"/>
    <col min="3" max="3" width="16.5703125" style="1" customWidth="1"/>
    <col min="4" max="4" width="20.7109375" style="1" customWidth="1"/>
    <col min="5" max="5" width="16.28515625" style="26" customWidth="1"/>
    <col min="6" max="6" width="16.140625" style="26" customWidth="1"/>
    <col min="7" max="7" width="12.5703125" style="26" customWidth="1"/>
    <col min="8" max="8" width="16.28515625" style="26" customWidth="1"/>
    <col min="9" max="9" width="13.85546875" style="26" customWidth="1"/>
    <col min="10" max="10" width="13.28515625" style="26" customWidth="1"/>
    <col min="11" max="11" width="16.140625" style="26" customWidth="1"/>
    <col min="12" max="12" width="12.140625" style="1" customWidth="1"/>
    <col min="13" max="13" width="13.5703125" style="1" customWidth="1"/>
    <col min="14" max="16384" width="9.140625" style="1"/>
  </cols>
  <sheetData>
    <row r="1" spans="1:13" ht="45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.75" x14ac:dyDescent="0.3">
      <c r="A2" s="2"/>
      <c r="B2" s="3"/>
      <c r="C2" s="3"/>
      <c r="D2" s="4"/>
      <c r="E2" s="21"/>
      <c r="F2" s="21"/>
      <c r="G2" s="21"/>
      <c r="H2" s="21"/>
      <c r="I2" s="21"/>
      <c r="J2" s="21"/>
      <c r="K2" s="21"/>
      <c r="L2" s="4"/>
      <c r="M2" s="5" t="s">
        <v>15</v>
      </c>
    </row>
    <row r="3" spans="1:13" ht="83.25" customHeight="1" x14ac:dyDescent="0.25">
      <c r="A3" s="6" t="s">
        <v>0</v>
      </c>
      <c r="B3" s="7" t="s">
        <v>1</v>
      </c>
      <c r="C3" s="8" t="s">
        <v>26</v>
      </c>
      <c r="D3" s="9" t="s">
        <v>27</v>
      </c>
      <c r="E3" s="22" t="s">
        <v>24</v>
      </c>
      <c r="F3" s="22" t="s">
        <v>35</v>
      </c>
      <c r="G3" s="22" t="s">
        <v>28</v>
      </c>
      <c r="H3" s="22" t="s">
        <v>25</v>
      </c>
      <c r="I3" s="22" t="s">
        <v>29</v>
      </c>
      <c r="J3" s="22" t="s">
        <v>30</v>
      </c>
      <c r="K3" s="22" t="s">
        <v>31</v>
      </c>
      <c r="L3" s="10" t="s">
        <v>32</v>
      </c>
      <c r="M3" s="10" t="s">
        <v>33</v>
      </c>
    </row>
    <row r="4" spans="1:13" x14ac:dyDescent="0.25">
      <c r="A4" s="11">
        <v>1</v>
      </c>
      <c r="B4" s="12">
        <v>2</v>
      </c>
      <c r="C4" s="13">
        <v>3</v>
      </c>
      <c r="D4" s="14">
        <v>4</v>
      </c>
      <c r="E4" s="23">
        <v>5</v>
      </c>
      <c r="F4" s="24" t="s">
        <v>2</v>
      </c>
      <c r="G4" s="23" t="s">
        <v>3</v>
      </c>
      <c r="H4" s="23">
        <v>8</v>
      </c>
      <c r="I4" s="24" t="s">
        <v>4</v>
      </c>
      <c r="J4" s="23" t="s">
        <v>5</v>
      </c>
      <c r="K4" s="23">
        <v>11</v>
      </c>
      <c r="L4" s="16" t="s">
        <v>6</v>
      </c>
      <c r="M4" s="15" t="s">
        <v>7</v>
      </c>
    </row>
    <row r="5" spans="1:13" s="19" customFormat="1" ht="42.75" customHeight="1" x14ac:dyDescent="0.25">
      <c r="A5" s="30" t="s">
        <v>19</v>
      </c>
      <c r="B5" s="29" t="s">
        <v>8</v>
      </c>
      <c r="C5" s="18">
        <v>2544</v>
      </c>
      <c r="D5" s="18">
        <v>45000</v>
      </c>
      <c r="E5" s="25">
        <v>36550</v>
      </c>
      <c r="F5" s="25">
        <f>ROUND(E5/C5*100,1)</f>
        <v>1436.7</v>
      </c>
      <c r="G5" s="25">
        <f>ROUND(E5/D5*100,1)</f>
        <v>81.2</v>
      </c>
      <c r="H5" s="25">
        <v>25000</v>
      </c>
      <c r="I5" s="25">
        <f>ROUND(H5/C5*100,1)</f>
        <v>982.7</v>
      </c>
      <c r="J5" s="25">
        <f>ROUND(H5/D5*100,1)</f>
        <v>55.6</v>
      </c>
      <c r="K5" s="25">
        <v>25000</v>
      </c>
      <c r="L5" s="18">
        <f>ROUND(K5/C5*100,1)</f>
        <v>982.7</v>
      </c>
      <c r="M5" s="18">
        <f>ROUND(K5/D5*100,1)</f>
        <v>55.6</v>
      </c>
    </row>
    <row r="6" spans="1:13" s="19" customFormat="1" ht="32.450000000000003" customHeight="1" x14ac:dyDescent="0.25">
      <c r="A6" s="30" t="s">
        <v>23</v>
      </c>
      <c r="B6" s="29" t="s">
        <v>9</v>
      </c>
      <c r="C6" s="18">
        <v>49802.239999999998</v>
      </c>
      <c r="D6" s="18">
        <v>47130</v>
      </c>
      <c r="E6" s="25">
        <v>69027</v>
      </c>
      <c r="F6" s="25">
        <f>ROUND(E6/C6*100,1)</f>
        <v>138.6</v>
      </c>
      <c r="G6" s="25">
        <f>ROUND(E6/D6*100,1)</f>
        <v>146.5</v>
      </c>
      <c r="H6" s="25">
        <v>69027</v>
      </c>
      <c r="I6" s="25">
        <f t="shared" ref="I6:I13" si="0">ROUND(H6/C6*100,1)</f>
        <v>138.6</v>
      </c>
      <c r="J6" s="25">
        <f t="shared" ref="J6:J13" si="1">ROUND(H6/D6*100,1)</f>
        <v>146.5</v>
      </c>
      <c r="K6" s="25">
        <v>69027</v>
      </c>
      <c r="L6" s="18">
        <f t="shared" ref="L6:L13" si="2">ROUND(K6/C6*100,1)</f>
        <v>138.6</v>
      </c>
      <c r="M6" s="18">
        <f t="shared" ref="M6:M13" si="3">ROUND(K6/D6*100,1)</f>
        <v>146.5</v>
      </c>
    </row>
    <row r="7" spans="1:13" s="19" customFormat="1" ht="30" x14ac:dyDescent="0.25">
      <c r="A7" s="31" t="s">
        <v>16</v>
      </c>
      <c r="B7" s="29" t="s">
        <v>10</v>
      </c>
      <c r="C7" s="18">
        <v>658900</v>
      </c>
      <c r="D7" s="18">
        <v>586080</v>
      </c>
      <c r="E7" s="25">
        <v>586080</v>
      </c>
      <c r="F7" s="25">
        <f t="shared" ref="F7:F10" si="4">ROUND(E7/C7*100,1)</f>
        <v>88.9</v>
      </c>
      <c r="G7" s="25">
        <f>ROUND(E7/D7*100,1)</f>
        <v>100</v>
      </c>
      <c r="H7" s="25">
        <v>586080</v>
      </c>
      <c r="I7" s="25">
        <f t="shared" si="0"/>
        <v>88.9</v>
      </c>
      <c r="J7" s="25">
        <f t="shared" si="1"/>
        <v>100</v>
      </c>
      <c r="K7" s="25">
        <v>586080</v>
      </c>
      <c r="L7" s="18">
        <f t="shared" si="2"/>
        <v>88.9</v>
      </c>
      <c r="M7" s="18">
        <f t="shared" si="3"/>
        <v>100</v>
      </c>
    </row>
    <row r="8" spans="1:13" s="19" customFormat="1" ht="35.25" customHeight="1" x14ac:dyDescent="0.25">
      <c r="A8" s="30" t="s">
        <v>17</v>
      </c>
      <c r="B8" s="29" t="s">
        <v>11</v>
      </c>
      <c r="C8" s="18">
        <v>1286734.7</v>
      </c>
      <c r="D8" s="18">
        <v>1193830.49</v>
      </c>
      <c r="E8" s="25">
        <v>833861</v>
      </c>
      <c r="F8" s="25">
        <f t="shared" si="4"/>
        <v>64.8</v>
      </c>
      <c r="G8" s="25">
        <f t="shared" ref="G8:G10" si="5">ROUND(E8/D8*100,1)</f>
        <v>69.8</v>
      </c>
      <c r="H8" s="25">
        <v>720716</v>
      </c>
      <c r="I8" s="25">
        <f t="shared" si="0"/>
        <v>56</v>
      </c>
      <c r="J8" s="25">
        <f t="shared" si="1"/>
        <v>60.4</v>
      </c>
      <c r="K8" s="25">
        <v>697221</v>
      </c>
      <c r="L8" s="18">
        <f t="shared" si="2"/>
        <v>54.2</v>
      </c>
      <c r="M8" s="18">
        <f t="shared" si="3"/>
        <v>58.4</v>
      </c>
    </row>
    <row r="9" spans="1:13" s="19" customFormat="1" ht="29.25" customHeight="1" x14ac:dyDescent="0.25">
      <c r="A9" s="30" t="s">
        <v>20</v>
      </c>
      <c r="B9" s="29" t="s">
        <v>12</v>
      </c>
      <c r="C9" s="18">
        <v>3499780</v>
      </c>
      <c r="D9" s="18">
        <v>4275352.5999999996</v>
      </c>
      <c r="E9" s="25">
        <v>3020128</v>
      </c>
      <c r="F9" s="25">
        <f t="shared" si="4"/>
        <v>86.3</v>
      </c>
      <c r="G9" s="25">
        <f t="shared" si="5"/>
        <v>70.599999999999994</v>
      </c>
      <c r="H9" s="25">
        <v>2511400</v>
      </c>
      <c r="I9" s="25">
        <f t="shared" si="0"/>
        <v>71.8</v>
      </c>
      <c r="J9" s="25">
        <f t="shared" si="1"/>
        <v>58.7</v>
      </c>
      <c r="K9" s="25">
        <v>2411400</v>
      </c>
      <c r="L9" s="18">
        <f t="shared" si="2"/>
        <v>68.900000000000006</v>
      </c>
      <c r="M9" s="18">
        <f t="shared" si="3"/>
        <v>56.4</v>
      </c>
    </row>
    <row r="10" spans="1:13" s="19" customFormat="1" ht="47.25" customHeight="1" x14ac:dyDescent="0.25">
      <c r="A10" s="30" t="s">
        <v>18</v>
      </c>
      <c r="B10" s="29" t="s">
        <v>13</v>
      </c>
      <c r="C10" s="18">
        <v>2371857.2999999998</v>
      </c>
      <c r="D10" s="18">
        <v>2525025.87</v>
      </c>
      <c r="E10" s="25">
        <v>2463707.87</v>
      </c>
      <c r="F10" s="25">
        <f>ROUND(E10/C10*100,1)</f>
        <v>103.9</v>
      </c>
      <c r="G10" s="25">
        <f>ROUND(E10/D10*100,1)</f>
        <v>97.6</v>
      </c>
      <c r="H10" s="25">
        <v>2463707.87</v>
      </c>
      <c r="I10" s="25">
        <f>ROUND(H10/C10*100,1)</f>
        <v>103.9</v>
      </c>
      <c r="J10" s="25">
        <f>ROUND(H10/D10*100,1)</f>
        <v>97.6</v>
      </c>
      <c r="K10" s="25">
        <v>2463707.87</v>
      </c>
      <c r="L10" s="18">
        <f>ROUND(K10/C10*100,1)</f>
        <v>103.9</v>
      </c>
      <c r="M10" s="18">
        <f t="shared" si="3"/>
        <v>97.6</v>
      </c>
    </row>
    <row r="11" spans="1:13" s="19" customFormat="1" ht="25.5" x14ac:dyDescent="0.25">
      <c r="A11" s="32" t="s">
        <v>21</v>
      </c>
      <c r="B11" s="17" t="s">
        <v>22</v>
      </c>
      <c r="C11" s="18">
        <v>12493.95</v>
      </c>
      <c r="D11" s="18">
        <v>10000</v>
      </c>
      <c r="E11" s="25">
        <v>10000</v>
      </c>
      <c r="F11" s="25">
        <f>ROUND(E11/C11*100,1)</f>
        <v>80</v>
      </c>
      <c r="G11" s="25">
        <f>ROUND(E11/D11*100,1)</f>
        <v>100</v>
      </c>
      <c r="H11" s="25">
        <v>10000</v>
      </c>
      <c r="I11" s="25">
        <f>ROUND(H11/C11*100,1)</f>
        <v>80</v>
      </c>
      <c r="J11" s="25">
        <f>ROUND(H11/D11*100,1)</f>
        <v>100</v>
      </c>
      <c r="K11" s="25">
        <v>10000</v>
      </c>
      <c r="L11" s="18">
        <f>ROUND(K11/C11*100,1)</f>
        <v>80</v>
      </c>
      <c r="M11" s="18">
        <f>ROUND(K11/D11*100,1)</f>
        <v>100</v>
      </c>
    </row>
    <row r="12" spans="1:13" s="19" customFormat="1" ht="38.25" x14ac:dyDescent="0.25">
      <c r="A12" s="32" t="s">
        <v>36</v>
      </c>
      <c r="B12" s="17" t="s">
        <v>37</v>
      </c>
      <c r="C12" s="36">
        <v>0</v>
      </c>
      <c r="D12" s="18">
        <v>136600</v>
      </c>
      <c r="E12" s="25">
        <v>136600</v>
      </c>
      <c r="F12" s="25" t="e">
        <f>ROUND(E12/C12*100,1)</f>
        <v>#DIV/0!</v>
      </c>
      <c r="G12" s="25">
        <f>ROUND(E12/D12*100,1)</f>
        <v>100</v>
      </c>
      <c r="H12" s="25">
        <v>136600</v>
      </c>
      <c r="I12" s="25" t="e">
        <f>ROUND(H12/C12*100,1)</f>
        <v>#DIV/0!</v>
      </c>
      <c r="J12" s="25">
        <f>ROUND(H12/D12*100,1)</f>
        <v>100</v>
      </c>
      <c r="K12" s="25">
        <v>136600</v>
      </c>
      <c r="L12" s="18" t="e">
        <f>ROUND(K12/C12*100,1)</f>
        <v>#DIV/0!</v>
      </c>
      <c r="M12" s="18">
        <f>ROUND(K12/D12*100,1)</f>
        <v>100</v>
      </c>
    </row>
    <row r="13" spans="1:13" s="19" customFormat="1" ht="24" customHeight="1" x14ac:dyDescent="0.25">
      <c r="A13" s="34" t="s">
        <v>14</v>
      </c>
      <c r="B13" s="35"/>
      <c r="C13" s="27">
        <f>SUM(C5:C12)</f>
        <v>7882112.1899999995</v>
      </c>
      <c r="D13" s="27">
        <f>SUM(D5:D12)</f>
        <v>8819018.9600000009</v>
      </c>
      <c r="E13" s="28">
        <f>E5+E6+E7+E8+E9+E10+E11+E12</f>
        <v>7155953.8700000001</v>
      </c>
      <c r="F13" s="28">
        <f>ROUND(E13/C13*100,1)</f>
        <v>90.8</v>
      </c>
      <c r="G13" s="28">
        <f>ROUND(E13/D13*100,1)</f>
        <v>81.099999999999994</v>
      </c>
      <c r="H13" s="28">
        <f>H5+H6+H7+H8+H9+H10+H11+H12</f>
        <v>6522530.8700000001</v>
      </c>
      <c r="I13" s="28">
        <f t="shared" si="0"/>
        <v>82.8</v>
      </c>
      <c r="J13" s="28">
        <f t="shared" si="1"/>
        <v>74</v>
      </c>
      <c r="K13" s="28">
        <f>K5+K6+K7+K8+K9+K10+K11+K12</f>
        <v>6399035.8700000001</v>
      </c>
      <c r="L13" s="27">
        <f t="shared" si="2"/>
        <v>81.2</v>
      </c>
      <c r="M13" s="27">
        <f t="shared" si="3"/>
        <v>72.599999999999994</v>
      </c>
    </row>
  </sheetData>
  <mergeCells count="2">
    <mergeCell ref="A1:M1"/>
    <mergeCell ref="A13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Митяева</dc:creator>
  <cp:lastModifiedBy>mfc</cp:lastModifiedBy>
  <dcterms:created xsi:type="dcterms:W3CDTF">2017-11-14T10:18:57Z</dcterms:created>
  <dcterms:modified xsi:type="dcterms:W3CDTF">2020-12-17T08:55:15Z</dcterms:modified>
</cp:coreProperties>
</file>